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727"/>
  <workbookPr defaultThemeVersion="124226"/>
  <bookViews>
    <workbookView xWindow="65416" yWindow="65416" windowWidth="29040" windowHeight="15840" activeTab="0"/>
  </bookViews>
  <sheets>
    <sheet name="Kryci list" sheetId="3" r:id="rId1"/>
    <sheet name="Rekapitulacia" sheetId="4" r:id="rId2"/>
    <sheet name="Prehlad" sheetId="5" r:id="rId3"/>
  </sheets>
  <definedNames>
    <definedName name="fakt1R">#REF!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  <definedName name="_xlnm.Print_Titles" localSheetId="1">'Rekapitulacia'!$8:$10</definedName>
    <definedName name="_xlnm.Print_Titles" localSheetId="2">'Prehlad'!$8:$10</definedName>
  </definedNames>
  <calcPr fullCalcOnLoad="1"/>
  <extLst/>
</workbook>
</file>

<file path=xl/sharedStrings.xml><?xml version="1.0" encoding="utf-8"?>
<sst xmlns="http://schemas.openxmlformats.org/spreadsheetml/2006/main" count="284" uniqueCount="155">
  <si>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</si>
  <si>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</si>
  <si>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</si>
  <si>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</si>
  <si>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</si>
  <si>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</si>
  <si>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</si>
  <si>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</si>
  <si>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</si>
  <si>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</si>
  <si>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</si>
  <si>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</si>
  <si>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</si>
  <si>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</si>
  <si>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</si>
  <si>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</si>
  <si>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</si>
  <si>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</si>
  <si>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</si>
  <si>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</si>
  <si>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</si>
  <si>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</si>
  <si>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</si>
  <si>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</si>
  <si>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</si>
  <si>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</si>
  <si>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</si>
  <si>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</si>
  <si>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</si>
  <si>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</si>
  <si>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</si>
  <si>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</si>
  <si>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</si>
  <si>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</si>
  <si>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</si>
  <si>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</si>
  <si>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</si>
  <si>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</si>
  <si>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</si>
  <si>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</si>
  <si>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</si>
  <si>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</si>
  <si>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</si>
  <si>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</si>
  <si>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</si>
  <si>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</si>
  <si>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</si>
  <si>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</si>
  <si>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</si>
  <si>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</si>
  <si>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</si>
  <si>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</si>
  <si>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</si>
  <si>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</si>
  <si>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</si>
  <si>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</si>
  <si>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</si>
  <si>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</si>
  <si>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Projektant: 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</si>
  <si>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</si>
  <si>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</si>
  <si>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</si>
  <si>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</si>
  <si>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</si>
  <si>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</si>
  <si>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</si>
  <si>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</si>
  <si>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</si>
  <si>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</si>
  <si>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</si>
  <si>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</si>
  <si>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</si>
  <si>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</si>
  <si>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</si>
  <si>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</si>
  <si>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</si>
  <si>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</si>
  <si>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</si>
  <si>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</si>
  <si>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</si>
  <si>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</si>
  <si>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</si>
  <si>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</si>
  <si>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</si>
  <si>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</si>
  <si>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</si>
  <si>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</si>
  <si>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</si>
  <si>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</si>
  <si>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</si>
  <si>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</si>
  <si>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</si>
  <si>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</si>
  <si>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</si>
  <si>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</si>
  <si>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</si>
  <si>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</si>
  <si>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                                        </t>
  </si>
  <si>
    <t xml:space="preserve">JKSO : </t>
  </si>
  <si>
    <t>EUR</t>
  </si>
  <si>
    <t>Dodávateľ: .</t>
  </si>
  <si>
    <t>Stavba :Úprava časti schodiska na bezbariérovú rampu, oprava schodov a vstupu</t>
  </si>
  <si>
    <t>Objekt :Úprava okolia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</si>
  <si>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</si>
  <si>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</si>
  <si>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</si>
  <si>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</si>
  <si>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</si>
  <si>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</si>
  <si>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</si>
  <si>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</si>
  <si>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</si>
  <si>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</si>
  <si>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</si>
  <si>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</si>
  <si>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</si>
  <si>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</si>
  <si>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</si>
  <si>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</si>
  <si>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</si>
  <si>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</si>
  <si>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4 - VODOROVNÉ KONŠTRUKCIE</t>
  </si>
  <si>
    <t>221</t>
  </si>
  <si>
    <t xml:space="preserve">45157-7777   </t>
  </si>
  <si>
    <t xml:space="preserve">Podklad pod dlažbu z kameniva ťaženého hr. 30-100 mm                                                                    </t>
  </si>
  <si>
    <t xml:space="preserve">m2      </t>
  </si>
  <si>
    <t xml:space="preserve">                    </t>
  </si>
  <si>
    <t>45.23.11</t>
  </si>
  <si>
    <t xml:space="preserve">45157-7877   </t>
  </si>
  <si>
    <t xml:space="preserve">Podklad pod dlažbu zo štrkopiesku hr. 30-100 mm                                                                         </t>
  </si>
  <si>
    <t xml:space="preserve">4 - VODOROVNÉ KONŠTRUKCIE  spolu: </t>
  </si>
  <si>
    <t>5 - KOMUNIKÁCIE</t>
  </si>
  <si>
    <t>272</t>
  </si>
  <si>
    <t xml:space="preserve">59684-1111   </t>
  </si>
  <si>
    <t xml:space="preserve">Kladenie betónovej dlažby pre chodcov do lôžka z cementovej malty                                                       </t>
  </si>
  <si>
    <t>45.23.12</t>
  </si>
  <si>
    <t>MAT</t>
  </si>
  <si>
    <t xml:space="preserve">592 480340   </t>
  </si>
  <si>
    <t xml:space="preserve">Dlaždice  betón. hr. 8 cm                                                                                               </t>
  </si>
  <si>
    <t>26.61.11</t>
  </si>
  <si>
    <t xml:space="preserve">59963-2111   </t>
  </si>
  <si>
    <t xml:space="preserve">Výplň škár dlažby cementovou maltou (tmelom)                                                                            </t>
  </si>
  <si>
    <t xml:space="preserve">553 0M2001   </t>
  </si>
  <si>
    <t xml:space="preserve">Stojan na bicykle s ukotvením                                                                                           </t>
  </si>
  <si>
    <t xml:space="preserve">kus     </t>
  </si>
  <si>
    <t xml:space="preserve">  .  .  </t>
  </si>
  <si>
    <t xml:space="preserve">5 - KOMUNIKÁCIE  spolu: </t>
  </si>
  <si>
    <t>9 - OSTATNÉ KONŠTRUKCIE A PRÁCE</t>
  </si>
  <si>
    <t xml:space="preserve">99822-3011   </t>
  </si>
  <si>
    <t xml:space="preserve">Presun hmôt pre pozemné komunikácie, kryt dláždený                                                                      </t>
  </si>
  <si>
    <t xml:space="preserve">t       </t>
  </si>
  <si>
    <t xml:space="preserve">9 - OSTATNÉ KONŠTRUKCIE A PRÁCE  spolu: </t>
  </si>
  <si>
    <t xml:space="preserve">PRÁCE A DODÁVKY HSV  spolu: </t>
  </si>
  <si>
    <t>Za rozpočet celkom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</si>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</sst>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0" formatCode="_-* #,##0\ &quot;Sk&quot;_-;\-* #,##0\ &quot;Sk&quot;_-;_-* &quot;-&quot;\ &quot;Sk&quot;_-;_-@_-"/>
    <numFmt numFmtId="182" formatCode="#,##0.000"/>
    <numFmt numFmtId="183" formatCode="#,##0.00000"/>
    <numFmt numFmtId="184" formatCode="#,##0&quot; &quot;"/>
    <numFmt numFmtId="189" formatCode="#,##0&quot; Sk&quot;;[Red]&quot;-&quot;#,##0&quot; Sk&quot;"/>
    <numFmt numFmtId="197" formatCode="0.000"/>
  </numFmts>
  <fonts count="16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2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4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hair"/>
      <right/>
      <top style="double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double"/>
      <top style="double"/>
      <bottom style="double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ck"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 style="hair"/>
      <top style="double"/>
      <bottom style="hair"/>
    </border>
    <border>
      <left/>
      <right style="hair"/>
      <top/>
      <bottom style="double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vertical="center"/>
      <protection/>
    </xf>
    <xf numFmtId="0" fontId="5" fillId="0" borderId="1" applyFont="0" applyFill="0" applyBorder="0">
      <alignment vertical="center"/>
      <protection/>
    </xf>
    <xf numFmtId="189" fontId="5" fillId="0" borderId="1">
      <alignment/>
      <protection/>
    </xf>
    <xf numFmtId="0" fontId="5" fillId="0" borderId="1" applyFont="0" applyFill="0">
      <alignment/>
      <protection/>
    </xf>
    <xf numFmtId="170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3" applyBorder="0">
      <alignment vertical="center"/>
      <protection/>
    </xf>
    <xf numFmtId="0" fontId="11" fillId="0" borderId="0" applyNumberFormat="0" applyFill="0" applyBorder="0" applyAlignment="0" applyProtection="0"/>
    <xf numFmtId="0" fontId="5" fillId="0" borderId="3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Protection="1"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2" fillId="0" borderId="0" xfId="0" applyFont="1" applyProtection="1">
      <protection/>
    </xf>
    <xf numFmtId="182" fontId="1" fillId="0" borderId="0" xfId="0" applyNumberFormat="1" applyFont="1" applyProtection="1">
      <protection/>
    </xf>
    <xf numFmtId="4" fontId="1" fillId="0" borderId="0" xfId="0" applyNumberFormat="1" applyFont="1" applyProtection="1">
      <protection/>
    </xf>
    <xf numFmtId="183" fontId="1" fillId="0" borderId="0" xfId="0" applyNumberFormat="1" applyFont="1" applyProtection="1">
      <protection/>
    </xf>
    <xf numFmtId="49" fontId="1" fillId="0" borderId="0" xfId="0" applyNumberFormat="1" applyFont="1" applyProtection="1"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1" fillId="0" borderId="16" xfId="47" applyFont="1" applyBorder="1" applyAlignment="1">
      <alignment horizontal="left" vertical="center"/>
      <protection/>
    </xf>
    <xf numFmtId="0" fontId="1" fillId="0" borderId="17" xfId="47" applyFont="1" applyBorder="1" applyAlignment="1">
      <alignment horizontal="left" vertical="center"/>
      <protection/>
    </xf>
    <xf numFmtId="0" fontId="1" fillId="0" borderId="17" xfId="47" applyFont="1" applyBorder="1" applyAlignment="1">
      <alignment horizontal="right" vertical="center"/>
      <protection/>
    </xf>
    <xf numFmtId="0" fontId="1" fillId="0" borderId="18" xfId="47" applyFont="1" applyBorder="1" applyAlignment="1">
      <alignment horizontal="left" vertical="center"/>
      <protection/>
    </xf>
    <xf numFmtId="0" fontId="1" fillId="0" borderId="19" xfId="47" applyFont="1" applyBorder="1" applyAlignment="1">
      <alignment horizontal="left" vertical="center"/>
      <protection/>
    </xf>
    <xf numFmtId="0" fontId="1" fillId="0" borderId="20" xfId="47" applyFont="1" applyBorder="1" applyAlignment="1">
      <alignment horizontal="left" vertical="center"/>
      <protection/>
    </xf>
    <xf numFmtId="0" fontId="1" fillId="0" borderId="20" xfId="47" applyFont="1" applyBorder="1" applyAlignment="1">
      <alignment horizontal="right" vertical="center"/>
      <protection/>
    </xf>
    <xf numFmtId="0" fontId="1" fillId="0" borderId="21" xfId="47" applyFont="1" applyBorder="1" applyAlignment="1">
      <alignment horizontal="left" vertical="center"/>
      <protection/>
    </xf>
    <xf numFmtId="0" fontId="1" fillId="0" borderId="22" xfId="47" applyFont="1" applyBorder="1" applyAlignment="1">
      <alignment horizontal="left" vertical="center"/>
      <protection/>
    </xf>
    <xf numFmtId="0" fontId="1" fillId="0" borderId="23" xfId="47" applyFont="1" applyBorder="1" applyAlignment="1">
      <alignment horizontal="left" vertical="center"/>
      <protection/>
    </xf>
    <xf numFmtId="0" fontId="1" fillId="0" borderId="23" xfId="47" applyFont="1" applyBorder="1" applyAlignment="1">
      <alignment horizontal="right" vertical="center"/>
      <protection/>
    </xf>
    <xf numFmtId="0" fontId="1" fillId="0" borderId="24" xfId="47" applyFont="1" applyBorder="1" applyAlignment="1">
      <alignment horizontal="left" vertical="center"/>
      <protection/>
    </xf>
    <xf numFmtId="0" fontId="1" fillId="0" borderId="25" xfId="47" applyFont="1" applyBorder="1" applyAlignment="1">
      <alignment horizontal="left" vertical="center"/>
      <protection/>
    </xf>
    <xf numFmtId="0" fontId="1" fillId="0" borderId="26" xfId="47" applyFont="1" applyBorder="1" applyAlignment="1">
      <alignment horizontal="right" vertical="center"/>
      <protection/>
    </xf>
    <xf numFmtId="0" fontId="1" fillId="0" borderId="26" xfId="47" applyFont="1" applyBorder="1" applyAlignment="1">
      <alignment horizontal="left" vertical="center"/>
      <protection/>
    </xf>
    <xf numFmtId="0" fontId="1" fillId="0" borderId="27" xfId="47" applyFont="1" applyBorder="1" applyAlignment="1">
      <alignment horizontal="left" vertical="center"/>
      <protection/>
    </xf>
    <xf numFmtId="0" fontId="1" fillId="0" borderId="28" xfId="47" applyFont="1" applyBorder="1" applyAlignment="1">
      <alignment horizontal="left" vertical="center"/>
      <protection/>
    </xf>
    <xf numFmtId="0" fontId="1" fillId="0" borderId="29" xfId="47" applyFont="1" applyBorder="1" applyAlignment="1">
      <alignment horizontal="right" vertical="center"/>
      <protection/>
    </xf>
    <xf numFmtId="0" fontId="1" fillId="0" borderId="29" xfId="47" applyFont="1" applyBorder="1" applyAlignment="1">
      <alignment horizontal="left" vertical="center"/>
      <protection/>
    </xf>
    <xf numFmtId="0" fontId="1" fillId="0" borderId="30" xfId="47" applyFont="1" applyBorder="1" applyAlignment="1">
      <alignment horizontal="left" vertical="center"/>
      <protection/>
    </xf>
    <xf numFmtId="0" fontId="1" fillId="0" borderId="31" xfId="47" applyFont="1" applyBorder="1" applyAlignment="1">
      <alignment horizontal="left" vertical="center"/>
      <protection/>
    </xf>
    <xf numFmtId="0" fontId="1" fillId="0" borderId="32" xfId="47" applyFont="1" applyBorder="1" applyAlignment="1">
      <alignment horizontal="left" vertical="center"/>
      <protection/>
    </xf>
    <xf numFmtId="0" fontId="1" fillId="0" borderId="33" xfId="47" applyFont="1" applyBorder="1" applyAlignment="1">
      <alignment horizontal="left" vertical="center"/>
      <protection/>
    </xf>
    <xf numFmtId="0" fontId="1" fillId="0" borderId="34" xfId="47" applyFont="1" applyBorder="1" applyAlignment="1">
      <alignment horizontal="left" vertical="center"/>
      <protection/>
    </xf>
    <xf numFmtId="0" fontId="1" fillId="0" borderId="35" xfId="47" applyFont="1" applyBorder="1" applyAlignment="1">
      <alignment horizontal="left" vertical="center"/>
      <protection/>
    </xf>
    <xf numFmtId="0" fontId="1" fillId="0" borderId="35" xfId="47" applyFont="1" applyBorder="1" applyAlignment="1">
      <alignment horizontal="center" vertical="center"/>
      <protection/>
    </xf>
    <xf numFmtId="0" fontId="1" fillId="0" borderId="36" xfId="47" applyFont="1" applyBorder="1" applyAlignment="1">
      <alignment horizontal="center" vertical="center"/>
      <protection/>
    </xf>
    <xf numFmtId="0" fontId="1" fillId="0" borderId="37" xfId="47" applyFont="1" applyBorder="1" applyAlignment="1">
      <alignment horizontal="center" vertical="center"/>
      <protection/>
    </xf>
    <xf numFmtId="0" fontId="1" fillId="0" borderId="38" xfId="47" applyFont="1" applyBorder="1" applyAlignment="1">
      <alignment horizontal="center" vertical="center"/>
      <protection/>
    </xf>
    <xf numFmtId="0" fontId="1" fillId="0" borderId="39" xfId="47" applyFont="1" applyBorder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1" fillId="0" borderId="41" xfId="47" applyFont="1" applyBorder="1" applyAlignment="1">
      <alignment horizontal="left" vertical="center"/>
      <protection/>
    </xf>
    <xf numFmtId="0" fontId="1" fillId="0" borderId="42" xfId="47" applyFont="1" applyBorder="1" applyAlignment="1">
      <alignment horizontal="left" vertical="center"/>
      <protection/>
    </xf>
    <xf numFmtId="0" fontId="1" fillId="0" borderId="43" xfId="47" applyFont="1" applyBorder="1" applyAlignment="1">
      <alignment horizontal="center" vertical="center"/>
      <protection/>
    </xf>
    <xf numFmtId="0" fontId="1" fillId="0" borderId="3" xfId="47" applyFont="1" applyBorder="1" applyAlignment="1">
      <alignment horizontal="left" vertical="center"/>
      <protection/>
    </xf>
    <xf numFmtId="0" fontId="1" fillId="0" borderId="44" xfId="47" applyFont="1" applyBorder="1" applyAlignment="1">
      <alignment horizontal="left" vertical="center"/>
      <protection/>
    </xf>
    <xf numFmtId="0" fontId="1" fillId="0" borderId="45" xfId="47" applyFont="1" applyBorder="1" applyAlignment="1">
      <alignment horizontal="center" vertical="center"/>
      <protection/>
    </xf>
    <xf numFmtId="0" fontId="1" fillId="0" borderId="46" xfId="47" applyFont="1" applyBorder="1" applyAlignment="1">
      <alignment horizontal="left" vertical="center"/>
      <protection/>
    </xf>
    <xf numFmtId="0" fontId="1" fillId="0" borderId="47" xfId="47" applyFont="1" applyBorder="1" applyAlignment="1">
      <alignment horizontal="center" vertical="center"/>
      <protection/>
    </xf>
    <xf numFmtId="0" fontId="1" fillId="0" borderId="48" xfId="47" applyFont="1" applyBorder="1" applyAlignment="1">
      <alignment horizontal="left" vertical="center"/>
      <protection/>
    </xf>
    <xf numFmtId="10" fontId="1" fillId="0" borderId="48" xfId="47" applyNumberFormat="1" applyFont="1" applyBorder="1" applyAlignment="1">
      <alignment horizontal="right" vertical="center"/>
      <protection/>
    </xf>
    <xf numFmtId="0" fontId="1" fillId="0" borderId="49" xfId="47" applyFont="1" applyBorder="1" applyAlignment="1">
      <alignment horizontal="left" vertical="center"/>
      <protection/>
    </xf>
    <xf numFmtId="0" fontId="1" fillId="0" borderId="47" xfId="47" applyFont="1" applyBorder="1" applyAlignment="1">
      <alignment horizontal="right" vertical="center"/>
      <protection/>
    </xf>
    <xf numFmtId="0" fontId="1" fillId="0" borderId="50" xfId="47" applyFont="1" applyBorder="1" applyAlignment="1">
      <alignment horizontal="center" vertical="center"/>
      <protection/>
    </xf>
    <xf numFmtId="0" fontId="1" fillId="0" borderId="51" xfId="47" applyFont="1" applyBorder="1" applyAlignment="1">
      <alignment horizontal="left" vertical="center"/>
      <protection/>
    </xf>
    <xf numFmtId="0" fontId="1" fillId="0" borderId="51" xfId="47" applyFont="1" applyBorder="1" applyAlignment="1">
      <alignment horizontal="right" vertical="center"/>
      <protection/>
    </xf>
    <xf numFmtId="0" fontId="1" fillId="0" borderId="52" xfId="47" applyFont="1" applyBorder="1" applyAlignment="1">
      <alignment horizontal="right" vertical="center"/>
      <protection/>
    </xf>
    <xf numFmtId="3" fontId="1" fillId="0" borderId="0" xfId="47" applyNumberFormat="1" applyFont="1" applyBorder="1" applyAlignment="1">
      <alignment horizontal="right" vertical="center"/>
      <protection/>
    </xf>
    <xf numFmtId="0" fontId="1" fillId="0" borderId="50" xfId="47" applyFont="1" applyBorder="1" applyAlignment="1">
      <alignment horizontal="left" vertical="center"/>
      <protection/>
    </xf>
    <xf numFmtId="0" fontId="1" fillId="0" borderId="0" xfId="47" applyFont="1" applyBorder="1" applyAlignment="1">
      <alignment horizontal="right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1" fillId="0" borderId="53" xfId="47" applyFont="1" applyBorder="1" applyAlignment="1">
      <alignment horizontal="right" vertical="center"/>
      <protection/>
    </xf>
    <xf numFmtId="0" fontId="1" fillId="0" borderId="54" xfId="47" applyFont="1" applyBorder="1" applyAlignment="1">
      <alignment horizontal="right" vertical="center"/>
      <protection/>
    </xf>
    <xf numFmtId="3" fontId="1" fillId="0" borderId="53" xfId="47" applyNumberFormat="1" applyFont="1" applyBorder="1" applyAlignment="1">
      <alignment horizontal="right" vertical="center"/>
      <protection/>
    </xf>
    <xf numFmtId="3" fontId="1" fillId="0" borderId="55" xfId="47" applyNumberFormat="1" applyFont="1" applyBorder="1" applyAlignment="1">
      <alignment horizontal="right" vertical="center"/>
      <protection/>
    </xf>
    <xf numFmtId="0" fontId="1" fillId="0" borderId="56" xfId="47" applyFont="1" applyBorder="1" applyAlignment="1">
      <alignment horizontal="left" vertical="center"/>
      <protection/>
    </xf>
    <xf numFmtId="0" fontId="1" fillId="0" borderId="51" xfId="47" applyFont="1" applyBorder="1" applyAlignment="1">
      <alignment horizontal="center" vertical="center"/>
      <protection/>
    </xf>
    <xf numFmtId="0" fontId="1" fillId="0" borderId="57" xfId="47" applyFont="1" applyBorder="1" applyAlignment="1">
      <alignment horizontal="center" vertical="center"/>
      <protection/>
    </xf>
    <xf numFmtId="0" fontId="1" fillId="0" borderId="58" xfId="47" applyFont="1" applyBorder="1" applyAlignment="1">
      <alignment horizontal="left" vertical="center"/>
      <protection/>
    </xf>
    <xf numFmtId="0" fontId="1" fillId="0" borderId="0" xfId="47" applyFont="1">
      <alignment/>
      <protection/>
    </xf>
    <xf numFmtId="0" fontId="1" fillId="0" borderId="0" xfId="47" applyFont="1" applyAlignment="1">
      <alignment horizontal="left" vertical="center"/>
      <protection/>
    </xf>
    <xf numFmtId="0" fontId="1" fillId="0" borderId="37" xfId="47" applyFont="1" applyBorder="1" applyAlignment="1">
      <alignment horizontal="left" vertical="center"/>
      <protection/>
    </xf>
    <xf numFmtId="0" fontId="3" fillId="0" borderId="59" xfId="47" applyFont="1" applyBorder="1" applyAlignment="1">
      <alignment horizontal="center" vertical="center"/>
      <protection/>
    </xf>
    <xf numFmtId="0" fontId="3" fillId="0" borderId="60" xfId="47" applyFont="1" applyBorder="1" applyAlignment="1">
      <alignment horizontal="center" vertical="center"/>
      <protection/>
    </xf>
    <xf numFmtId="0" fontId="1" fillId="0" borderId="61" xfId="47" applyFont="1" applyBorder="1" applyAlignment="1">
      <alignment horizontal="left" vertical="center"/>
      <protection/>
    </xf>
    <xf numFmtId="184" fontId="1" fillId="0" borderId="62" xfId="47" applyNumberFormat="1" applyFont="1" applyBorder="1" applyAlignment="1">
      <alignment horizontal="right" vertical="center"/>
      <protection/>
    </xf>
    <xf numFmtId="0" fontId="1" fillId="0" borderId="49" xfId="47" applyFont="1" applyBorder="1" applyAlignment="1">
      <alignment horizontal="right" vertical="center"/>
      <protection/>
    </xf>
    <xf numFmtId="0" fontId="1" fillId="0" borderId="63" xfId="47" applyNumberFormat="1" applyFont="1" applyBorder="1" applyAlignment="1">
      <alignment horizontal="left" vertical="center"/>
      <protection/>
    </xf>
    <xf numFmtId="10" fontId="1" fillId="0" borderId="29" xfId="47" applyNumberFormat="1" applyFont="1" applyBorder="1" applyAlignment="1">
      <alignment horizontal="right" vertical="center"/>
      <protection/>
    </xf>
    <xf numFmtId="10" fontId="1" fillId="0" borderId="20" xfId="47" applyNumberFormat="1" applyFont="1" applyBorder="1" applyAlignment="1">
      <alignment horizontal="right" vertical="center"/>
      <protection/>
    </xf>
    <xf numFmtId="10" fontId="1" fillId="0" borderId="64" xfId="47" applyNumberFormat="1" applyFont="1" applyBorder="1" applyAlignment="1">
      <alignment horizontal="right" vertical="center"/>
      <protection/>
    </xf>
    <xf numFmtId="0" fontId="1" fillId="0" borderId="16" xfId="47" applyFont="1" applyBorder="1" applyAlignment="1">
      <alignment horizontal="right" vertical="center"/>
      <protection/>
    </xf>
    <xf numFmtId="0" fontId="1" fillId="0" borderId="28" xfId="47" applyFont="1" applyBorder="1" applyAlignment="1">
      <alignment horizontal="right" vertical="center"/>
      <protection/>
    </xf>
    <xf numFmtId="0" fontId="1" fillId="0" borderId="31" xfId="47" applyFont="1" applyBorder="1" applyAlignment="1">
      <alignment horizontal="right" vertical="center"/>
      <protection/>
    </xf>
    <xf numFmtId="0" fontId="1" fillId="0" borderId="32" xfId="47" applyFont="1" applyBorder="1" applyAlignment="1">
      <alignment horizontal="right" vertic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5" xfId="0" applyNumberFormat="1" applyFont="1" applyBorder="1" applyAlignment="1" applyProtection="1">
      <alignment horizontal="center"/>
      <protection/>
    </xf>
    <xf numFmtId="0" fontId="1" fillId="0" borderId="6" xfId="0" applyNumberFormat="1" applyFont="1" applyBorder="1" applyAlignment="1" applyProtection="1">
      <alignment horizontal="center"/>
      <protection/>
    </xf>
    <xf numFmtId="0" fontId="1" fillId="0" borderId="66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1" fillId="0" borderId="67" xfId="0" applyNumberFormat="1" applyFont="1" applyBorder="1" applyAlignment="1" applyProtection="1">
      <alignment horizontal="center"/>
      <protection/>
    </xf>
    <xf numFmtId="0" fontId="1" fillId="0" borderId="0" xfId="46" applyFont="1">
      <alignment/>
      <protection/>
    </xf>
    <xf numFmtId="0" fontId="3" fillId="0" borderId="0" xfId="46" applyFont="1">
      <alignment/>
      <protection/>
    </xf>
    <xf numFmtId="49" fontId="3" fillId="0" borderId="0" xfId="46" applyNumberFormat="1" applyFont="1">
      <alignment/>
      <protection/>
    </xf>
    <xf numFmtId="0" fontId="2" fillId="0" borderId="0" xfId="46" applyFont="1" applyAlignment="1">
      <alignment horizontal="left" vertical="center"/>
      <protection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3" fontId="1" fillId="0" borderId="68" xfId="47" applyNumberFormat="1" applyFont="1" applyBorder="1" applyAlignment="1">
      <alignment horizontal="right" vertical="center"/>
      <protection/>
    </xf>
    <xf numFmtId="3" fontId="1" fillId="0" borderId="54" xfId="47" applyNumberFormat="1" applyFont="1" applyBorder="1" applyAlignment="1">
      <alignment horizontal="right" vertical="center"/>
      <protection/>
    </xf>
    <xf numFmtId="3" fontId="1" fillId="0" borderId="69" xfId="47" applyNumberFormat="1" applyFont="1" applyBorder="1" applyAlignment="1">
      <alignment horizontal="right" vertical="center"/>
      <protection/>
    </xf>
    <xf numFmtId="3" fontId="1" fillId="0" borderId="18" xfId="47" applyNumberFormat="1" applyFont="1" applyBorder="1" applyAlignment="1">
      <alignment horizontal="right" vertical="center"/>
      <protection/>
    </xf>
    <xf numFmtId="3" fontId="1" fillId="0" borderId="30" xfId="47" applyNumberFormat="1" applyFont="1" applyBorder="1" applyAlignment="1">
      <alignment horizontal="right" vertical="center"/>
      <protection/>
    </xf>
    <xf numFmtId="3" fontId="1" fillId="0" borderId="33" xfId="47" applyNumberFormat="1" applyFont="1" applyBorder="1" applyAlignment="1">
      <alignment horizontal="right" vertical="center"/>
      <protection/>
    </xf>
    <xf numFmtId="0" fontId="1" fillId="0" borderId="0" xfId="0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82" fontId="1" fillId="0" borderId="0" xfId="0" applyNumberFormat="1" applyFont="1" applyAlignment="1" applyProtection="1">
      <alignment vertical="top"/>
      <protection/>
    </xf>
    <xf numFmtId="4" fontId="1" fillId="0" borderId="0" xfId="0" applyNumberFormat="1" applyFont="1" applyAlignment="1" applyProtection="1">
      <alignment vertical="top"/>
      <protection/>
    </xf>
    <xf numFmtId="183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197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 wrapText="1"/>
      <protection/>
    </xf>
    <xf numFmtId="4" fontId="1" fillId="0" borderId="41" xfId="47" applyNumberFormat="1" applyFont="1" applyBorder="1" applyAlignment="1">
      <alignment horizontal="right" vertical="center"/>
      <protection/>
    </xf>
    <xf numFmtId="4" fontId="1" fillId="0" borderId="70" xfId="47" applyNumberFormat="1" applyFont="1" applyBorder="1" applyAlignment="1">
      <alignment horizontal="right" vertical="center"/>
      <protection/>
    </xf>
    <xf numFmtId="4" fontId="1" fillId="0" borderId="3" xfId="47" applyNumberFormat="1" applyFont="1" applyBorder="1" applyAlignment="1">
      <alignment horizontal="right" vertical="center"/>
      <protection/>
    </xf>
    <xf numFmtId="4" fontId="1" fillId="0" borderId="71" xfId="47" applyNumberFormat="1" applyFont="1" applyBorder="1" applyAlignment="1">
      <alignment horizontal="right" vertical="center"/>
      <protection/>
    </xf>
    <xf numFmtId="4" fontId="1" fillId="0" borderId="72" xfId="47" applyNumberFormat="1" applyFont="1" applyBorder="1" applyAlignment="1">
      <alignment horizontal="right" vertical="center"/>
      <protection/>
    </xf>
    <xf numFmtId="4" fontId="1" fillId="0" borderId="46" xfId="47" applyNumberFormat="1" applyFont="1" applyBorder="1" applyAlignment="1">
      <alignment horizontal="right" vertical="center"/>
      <protection/>
    </xf>
    <xf numFmtId="4" fontId="1" fillId="0" borderId="49" xfId="47" applyNumberFormat="1" applyFont="1" applyBorder="1" applyAlignment="1">
      <alignment horizontal="right" vertical="center"/>
      <protection/>
    </xf>
    <xf numFmtId="4" fontId="1" fillId="0" borderId="73" xfId="47" applyNumberFormat="1" applyFont="1" applyBorder="1" applyAlignment="1">
      <alignment horizontal="right" vertical="center"/>
      <protection/>
    </xf>
    <xf numFmtId="4" fontId="1" fillId="0" borderId="48" xfId="47" applyNumberFormat="1" applyFont="1" applyBorder="1" applyAlignment="1">
      <alignment horizontal="right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horizontal="right" vertical="top" wrapText="1"/>
      <protection/>
    </xf>
    <xf numFmtId="4" fontId="3" fillId="0" borderId="0" xfId="0" applyNumberFormat="1" applyFont="1" applyAlignment="1" applyProtection="1">
      <alignment vertical="top"/>
      <protection/>
    </xf>
    <xf numFmtId="183" fontId="3" fillId="0" borderId="0" xfId="0" applyNumberFormat="1" applyFont="1" applyAlignment="1" applyProtection="1">
      <alignment vertical="top"/>
      <protection/>
    </xf>
    <xf numFmtId="182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3" fontId="1" fillId="0" borderId="20" xfId="47" applyNumberFormat="1" applyFont="1" applyBorder="1" applyAlignment="1">
      <alignment horizontal="left"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1" xfId="31"/>
    <cellStyle name="40 % – Zvýraznění2" xfId="32"/>
    <cellStyle name="40 % – Zvýraznění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Celkem" xfId="43"/>
    <cellStyle name="data" xfId="44"/>
    <cellStyle name="Název" xfId="45"/>
    <cellStyle name="normálne_KLs" xfId="46"/>
    <cellStyle name="normálne_KLv" xfId="47"/>
    <cellStyle name="TEXT" xfId="48"/>
    <cellStyle name="Text upozornění" xfId="49"/>
    <cellStyle name="TEXT1" xfId="50"/>
    <cellStyle name="Názov" xfId="51"/>
    <cellStyle name="Text upozornenia" xfId="52"/>
    <cellStyle name="Spolu" xfId="53"/>
    <cellStyle name="20 % - zvýraznenie1" xfId="54"/>
    <cellStyle name="40 % - zvýraznenie1" xfId="55"/>
    <cellStyle name="60 % - zvýraznenie1" xfId="56"/>
    <cellStyle name="20 % - zvýraznenie2" xfId="57"/>
    <cellStyle name="40 % - zvýraznenie2" xfId="58"/>
    <cellStyle name="60 % - zvýraznenie2" xfId="59"/>
    <cellStyle name="20 % - zvýraznenie3" xfId="60"/>
    <cellStyle name="40 % - zvýraznenie3" xfId="61"/>
    <cellStyle name="60 % - zvýraznenie3" xfId="62"/>
    <cellStyle name="20 % - zvýraznenie4" xfId="63"/>
    <cellStyle name="40 % - zvýraznenie4" xfId="64"/>
    <cellStyle name="60 % - zvýraznenie4" xfId="65"/>
    <cellStyle name="20 % - zvýraznenie5" xfId="66"/>
    <cellStyle name="40 % - zvýraznenie5" xfId="67"/>
    <cellStyle name="60 % - zvýraznenie5" xfId="68"/>
    <cellStyle name="20 % - zvýraznenie6" xfId="69"/>
    <cellStyle name="40 % - zvýraznenie6" xfId="70"/>
    <cellStyle name="60 % - 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showGridLines="0" showZeros="0" tabSelected="1" workbookViewId="0" topLeftCell="A7">
      <selection activeCell="D8" sqref="D8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/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/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101</v>
      </c>
      <c r="D2" s="23"/>
      <c r="E2" s="23"/>
      <c r="F2" s="23"/>
      <c r="G2" s="24"/>
      <c r="H2" s="23"/>
      <c r="I2" s="23"/>
      <c r="J2" s="25"/>
      <c r="Z2" s="104" t="s">
        <v>9</v>
      </c>
      <c r="AA2" s="105" t="s">
        <v>10</v>
      </c>
      <c r="AB2" s="105" t="s">
        <v>99</v>
      </c>
      <c r="AC2" s="105"/>
      <c r="AD2" s="106"/>
    </row>
    <row r="3" spans="2:30" ht="18" customHeight="1">
      <c r="B3" s="26"/>
      <c r="C3" s="27" t="s">
        <v>102</v>
      </c>
      <c r="D3" s="27"/>
      <c r="E3" s="27"/>
      <c r="F3" s="27"/>
      <c r="G3" s="28" t="s">
        <v>103</v>
      </c>
      <c r="H3" s="27"/>
      <c r="I3" s="27"/>
      <c r="J3" s="29"/>
      <c r="Z3" s="104" t="s">
        <v>12</v>
      </c>
      <c r="AA3" s="105" t="s">
        <v>13</v>
      </c>
      <c r="AB3" s="105" t="s">
        <v>11</v>
      </c>
      <c r="AC3" s="105" t="s">
        <v>14</v>
      </c>
      <c r="AD3" s="106" t="s">
        <v>15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16</v>
      </c>
      <c r="AA4" s="105" t="s">
        <v>17</v>
      </c>
      <c r="AB4" s="105" t="s">
        <v>11</v>
      </c>
      <c r="AC4" s="105"/>
      <c r="AD4" s="106"/>
    </row>
    <row r="5" spans="2:30" ht="18" customHeight="1" thickBot="1">
      <c r="B5" s="34"/>
      <c r="C5" s="36" t="s">
        <v>18</v>
      </c>
      <c r="D5" s="36"/>
      <c r="E5" s="36" t="s">
        <v>19</v>
      </c>
      <c r="F5" s="35"/>
      <c r="G5" s="35" t="s">
        <v>20</v>
      </c>
      <c r="H5" s="36"/>
      <c r="I5" s="35" t="s">
        <v>21</v>
      </c>
      <c r="J5" s="37"/>
      <c r="Z5" s="104" t="s">
        <v>22</v>
      </c>
      <c r="AA5" s="105" t="s">
        <v>13</v>
      </c>
      <c r="AB5" s="105" t="s">
        <v>11</v>
      </c>
      <c r="AC5" s="105" t="s">
        <v>14</v>
      </c>
      <c r="AD5" s="106" t="s">
        <v>15</v>
      </c>
    </row>
    <row r="6" spans="2:10" ht="18" customHeight="1" thickTop="1">
      <c r="B6" s="22"/>
      <c r="C6" s="23" t="s">
        <v>1</v>
      </c>
      <c r="D6" s="23"/>
      <c r="E6" s="23"/>
      <c r="F6" s="23"/>
      <c r="G6" s="23" t="s">
        <v>23</v>
      </c>
      <c r="H6" s="23"/>
      <c r="I6" s="23"/>
      <c r="J6" s="25"/>
    </row>
    <row r="7" spans="2:10" ht="18" customHeight="1">
      <c r="B7" s="38"/>
      <c r="C7" s="39"/>
      <c r="D7" s="40" t="s">
        <v>104</v>
      </c>
      <c r="E7" s="40"/>
      <c r="F7" s="40"/>
      <c r="G7" s="40" t="s">
        <v>24</v>
      </c>
      <c r="H7" s="40"/>
      <c r="I7" s="40"/>
      <c r="J7" s="41"/>
    </row>
    <row r="8" spans="2:10" ht="18" customHeight="1">
      <c r="B8" s="26"/>
      <c r="C8" s="27" t="s">
        <v>0</v>
      </c>
      <c r="D8" s="27"/>
      <c r="E8" s="27"/>
      <c r="F8" s="27"/>
      <c r="G8" s="27" t="s">
        <v>23</v>
      </c>
      <c r="H8" s="141"/>
      <c r="I8" s="27"/>
      <c r="J8" s="29"/>
    </row>
    <row r="9" spans="2:10" ht="18" customHeight="1">
      <c r="B9" s="30"/>
      <c r="C9" s="32"/>
      <c r="D9" s="31" t="s">
        <v>104</v>
      </c>
      <c r="E9" s="31"/>
      <c r="F9" s="31"/>
      <c r="G9" s="40" t="s">
        <v>24</v>
      </c>
      <c r="H9" s="31"/>
      <c r="I9" s="31"/>
      <c r="J9" s="33"/>
    </row>
    <row r="10" spans="2:10" ht="18" customHeight="1">
      <c r="B10" s="26"/>
      <c r="C10" s="27" t="s">
        <v>25</v>
      </c>
      <c r="D10" s="27"/>
      <c r="E10" s="27"/>
      <c r="F10" s="27"/>
      <c r="G10" s="27" t="s">
        <v>23</v>
      </c>
      <c r="H10" s="27"/>
      <c r="I10" s="27"/>
      <c r="J10" s="29"/>
    </row>
    <row r="11" spans="2:10" ht="18" customHeight="1" thickBot="1">
      <c r="B11" s="42"/>
      <c r="C11" s="43"/>
      <c r="D11" s="43" t="s">
        <v>104</v>
      </c>
      <c r="E11" s="43"/>
      <c r="F11" s="43"/>
      <c r="G11" s="43" t="s">
        <v>24</v>
      </c>
      <c r="H11" s="43"/>
      <c r="I11" s="43"/>
      <c r="J11" s="44"/>
    </row>
    <row r="12" spans="2:10" ht="18" customHeight="1" thickTop="1">
      <c r="B12" s="93">
        <v>1</v>
      </c>
      <c r="C12" s="23" t="s">
        <v>105</v>
      </c>
      <c r="D12" s="23"/>
      <c r="E12" s="23"/>
      <c r="F12" s="110">
        <f>IF(B12&lt;&gt;0,ROUND($J$31/B12,0),0)</f>
        <v>0</v>
      </c>
      <c r="G12" s="24">
        <v>1</v>
      </c>
      <c r="H12" s="23" t="s">
        <v>108</v>
      </c>
      <c r="I12" s="23"/>
      <c r="J12" s="113">
        <f>IF(G12&lt;&gt;0,ROUND($J$31/G12,0),0)</f>
        <v>0</v>
      </c>
    </row>
    <row r="13" spans="2:10" ht="18" customHeight="1">
      <c r="B13" s="94">
        <v>1</v>
      </c>
      <c r="C13" s="40" t="s">
        <v>106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10" ht="18" customHeight="1" thickBot="1">
      <c r="B14" s="95">
        <v>1</v>
      </c>
      <c r="C14" s="43" t="s">
        <v>107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10" ht="18" customHeight="1" thickTop="1">
      <c r="B15" s="84" t="s">
        <v>26</v>
      </c>
      <c r="C15" s="46" t="s">
        <v>27</v>
      </c>
      <c r="D15" s="47" t="s">
        <v>28</v>
      </c>
      <c r="E15" s="47" t="s">
        <v>29</v>
      </c>
      <c r="F15" s="48" t="s">
        <v>30</v>
      </c>
      <c r="G15" s="84" t="s">
        <v>31</v>
      </c>
      <c r="H15" s="49" t="s">
        <v>32</v>
      </c>
      <c r="I15" s="50"/>
      <c r="J15" s="51"/>
    </row>
    <row r="16" spans="2:10" ht="18" customHeight="1">
      <c r="B16" s="52">
        <v>1</v>
      </c>
      <c r="C16" s="53" t="s">
        <v>33</v>
      </c>
      <c r="D16" s="126">
        <f>Prehlad!H29</f>
        <v>0</v>
      </c>
      <c r="E16" s="126">
        <f>Prehlad!I29</f>
        <v>0</v>
      </c>
      <c r="F16" s="127">
        <f>D16+E16</f>
        <v>0</v>
      </c>
      <c r="G16" s="52">
        <v>6</v>
      </c>
      <c r="H16" s="54" t="s">
        <v>109</v>
      </c>
      <c r="I16" s="89"/>
      <c r="J16" s="127">
        <v>0</v>
      </c>
    </row>
    <row r="17" spans="2:10" ht="18" customHeight="1">
      <c r="B17" s="55">
        <v>2</v>
      </c>
      <c r="C17" s="56" t="s">
        <v>34</v>
      </c>
      <c r="D17" s="128"/>
      <c r="E17" s="128"/>
      <c r="F17" s="127">
        <f>D17+E17</f>
        <v>0</v>
      </c>
      <c r="G17" s="55">
        <v>7</v>
      </c>
      <c r="H17" s="57" t="s">
        <v>110</v>
      </c>
      <c r="I17" s="27"/>
      <c r="J17" s="129">
        <v>0</v>
      </c>
    </row>
    <row r="18" spans="2:10" ht="18" customHeight="1">
      <c r="B18" s="55">
        <v>3</v>
      </c>
      <c r="C18" s="56" t="s">
        <v>35</v>
      </c>
      <c r="D18" s="128"/>
      <c r="E18" s="128"/>
      <c r="F18" s="127">
        <f>D18+E18</f>
        <v>0</v>
      </c>
      <c r="G18" s="55">
        <v>8</v>
      </c>
      <c r="H18" s="57" t="s">
        <v>111</v>
      </c>
      <c r="I18" s="27"/>
      <c r="J18" s="129">
        <v>0</v>
      </c>
    </row>
    <row r="19" spans="2:10" ht="18" customHeight="1" thickBot="1">
      <c r="B19" s="55">
        <v>4</v>
      </c>
      <c r="C19" s="56" t="s">
        <v>36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37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38</v>
      </c>
      <c r="J20" s="133">
        <f>SUM(J16:J19)</f>
        <v>0</v>
      </c>
    </row>
    <row r="21" spans="2:10" ht="18" customHeight="1" thickTop="1">
      <c r="B21" s="84" t="s">
        <v>39</v>
      </c>
      <c r="C21" s="83"/>
      <c r="D21" s="50" t="s">
        <v>40</v>
      </c>
      <c r="E21" s="50"/>
      <c r="F21" s="51"/>
      <c r="G21" s="84" t="s">
        <v>41</v>
      </c>
      <c r="H21" s="49" t="s">
        <v>42</v>
      </c>
      <c r="I21" s="50"/>
      <c r="J21" s="51"/>
    </row>
    <row r="22" spans="2:10" ht="18" customHeight="1">
      <c r="B22" s="52">
        <v>11</v>
      </c>
      <c r="C22" s="54" t="s">
        <v>112</v>
      </c>
      <c r="D22" s="90" t="s">
        <v>2</v>
      </c>
      <c r="E22" s="92">
        <v>0</v>
      </c>
      <c r="F22" s="127">
        <v>0</v>
      </c>
      <c r="G22" s="55">
        <v>16</v>
      </c>
      <c r="H22" s="57" t="s">
        <v>43</v>
      </c>
      <c r="I22" s="61"/>
      <c r="J22" s="129">
        <v>0</v>
      </c>
    </row>
    <row r="23" spans="2:10" ht="18" customHeight="1">
      <c r="B23" s="55">
        <v>12</v>
      </c>
      <c r="C23" s="57" t="s">
        <v>113</v>
      </c>
      <c r="D23" s="91"/>
      <c r="E23" s="62">
        <v>0</v>
      </c>
      <c r="F23" s="129">
        <v>0</v>
      </c>
      <c r="G23" s="55">
        <v>17</v>
      </c>
      <c r="H23" s="57" t="s">
        <v>115</v>
      </c>
      <c r="I23" s="61"/>
      <c r="J23" s="129">
        <v>0</v>
      </c>
    </row>
    <row r="24" spans="2:10" ht="18" customHeight="1">
      <c r="B24" s="55">
        <v>13</v>
      </c>
      <c r="C24" s="57" t="s">
        <v>114</v>
      </c>
      <c r="D24" s="91"/>
      <c r="E24" s="62">
        <v>0</v>
      </c>
      <c r="F24" s="129">
        <v>0</v>
      </c>
      <c r="G24" s="55">
        <v>18</v>
      </c>
      <c r="H24" s="57" t="s">
        <v>116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44</v>
      </c>
      <c r="F26" s="133">
        <f>SUM(F22:F25)</f>
        <v>0</v>
      </c>
      <c r="G26" s="58">
        <v>20</v>
      </c>
      <c r="H26" s="63"/>
      <c r="I26" s="64" t="s">
        <v>45</v>
      </c>
      <c r="J26" s="133">
        <f>SUM(J22:J25)</f>
        <v>0</v>
      </c>
    </row>
    <row r="27" spans="2:10" ht="18" customHeight="1" thickTop="1">
      <c r="B27" s="65"/>
      <c r="C27" s="66" t="s">
        <v>46</v>
      </c>
      <c r="D27" s="67"/>
      <c r="E27" s="68" t="s">
        <v>47</v>
      </c>
      <c r="F27" s="69"/>
      <c r="G27" s="84" t="s">
        <v>48</v>
      </c>
      <c r="H27" s="49" t="s">
        <v>49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50</v>
      </c>
      <c r="J28" s="127">
        <f>ROUND(F20,2)+J20+F26+J26</f>
        <v>0</v>
      </c>
    </row>
    <row r="29" spans="2:10" ht="18" customHeight="1">
      <c r="B29" s="70"/>
      <c r="C29" s="72" t="s">
        <v>51</v>
      </c>
      <c r="D29" s="72"/>
      <c r="E29" s="75"/>
      <c r="F29" s="69"/>
      <c r="G29" s="55">
        <v>22</v>
      </c>
      <c r="H29" s="57" t="s">
        <v>117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52</v>
      </c>
      <c r="D30" s="27"/>
      <c r="E30" s="75"/>
      <c r="F30" s="69"/>
      <c r="G30" s="55">
        <v>23</v>
      </c>
      <c r="H30" s="57" t="s">
        <v>118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53</v>
      </c>
      <c r="J31" s="133">
        <f>SUM(J28:J30)</f>
        <v>0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54</v>
      </c>
      <c r="H32" s="86" t="s">
        <v>119</v>
      </c>
      <c r="I32" s="45"/>
      <c r="J32" s="87">
        <v>0</v>
      </c>
    </row>
    <row r="33" spans="2:10" ht="18" customHeight="1" thickTop="1">
      <c r="B33" s="77"/>
      <c r="C33" s="78"/>
      <c r="D33" s="66" t="s">
        <v>55</v>
      </c>
      <c r="E33" s="78"/>
      <c r="F33" s="78"/>
      <c r="G33" s="78"/>
      <c r="H33" s="78" t="s">
        <v>56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51</v>
      </c>
      <c r="D35" s="72"/>
      <c r="E35" s="72"/>
      <c r="F35" s="71"/>
      <c r="G35" s="72" t="s">
        <v>51</v>
      </c>
      <c r="H35" s="72"/>
      <c r="I35" s="72"/>
      <c r="J35" s="80"/>
    </row>
    <row r="36" spans="2:10" ht="18" customHeight="1">
      <c r="B36" s="26"/>
      <c r="C36" s="27" t="s">
        <v>52</v>
      </c>
      <c r="D36" s="27"/>
      <c r="E36" s="27"/>
      <c r="F36" s="28"/>
      <c r="G36" s="27" t="s">
        <v>52</v>
      </c>
      <c r="H36" s="27"/>
      <c r="I36" s="27"/>
      <c r="J36" s="29"/>
    </row>
    <row r="37" spans="2:10" ht="18" customHeight="1">
      <c r="B37" s="70"/>
      <c r="C37" s="72" t="s">
        <v>47</v>
      </c>
      <c r="D37" s="72"/>
      <c r="E37" s="72"/>
      <c r="F37" s="71"/>
      <c r="G37" s="72" t="s">
        <v>47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GridLines="0" workbookViewId="0" topLeftCell="A1">
      <pane ySplit="10" topLeftCell="A11" activePane="bottomLeft" state="frozen"/>
      <selection pane="bottomLeft" activeCell="E3" sqref="E3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57</v>
      </c>
      <c r="C1" s="1"/>
      <c r="E1" s="21" t="s">
        <v>97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 ht="12.75">
      <c r="A2" s="21" t="s">
        <v>58</v>
      </c>
      <c r="C2" s="1"/>
      <c r="E2" s="21" t="s">
        <v>98</v>
      </c>
      <c r="F2" s="1"/>
      <c r="G2" s="1"/>
      <c r="Z2" s="104" t="s">
        <v>9</v>
      </c>
      <c r="AA2" s="105" t="s">
        <v>59</v>
      </c>
      <c r="AB2" s="105" t="s">
        <v>99</v>
      </c>
      <c r="AC2" s="105"/>
      <c r="AD2" s="106"/>
    </row>
    <row r="3" spans="1:30" ht="12.75">
      <c r="A3" s="21" t="s">
        <v>100</v>
      </c>
      <c r="C3" s="1"/>
      <c r="E3" s="21" t="s">
        <v>154</v>
      </c>
      <c r="F3" s="1"/>
      <c r="G3" s="1"/>
      <c r="Z3" s="104" t="s">
        <v>12</v>
      </c>
      <c r="AA3" s="105" t="s">
        <v>60</v>
      </c>
      <c r="AB3" s="105" t="s">
        <v>11</v>
      </c>
      <c r="AC3" s="105" t="s">
        <v>14</v>
      </c>
      <c r="AD3" s="106" t="s">
        <v>15</v>
      </c>
    </row>
    <row r="4" spans="2:30" ht="12.75">
      <c r="B4" s="1"/>
      <c r="C4" s="1"/>
      <c r="D4" s="1"/>
      <c r="E4" s="1"/>
      <c r="F4" s="1"/>
      <c r="G4" s="1"/>
      <c r="Z4" s="104" t="s">
        <v>16</v>
      </c>
      <c r="AA4" s="105" t="s">
        <v>61</v>
      </c>
      <c r="AB4" s="105" t="s">
        <v>11</v>
      </c>
      <c r="AC4" s="105"/>
      <c r="AD4" s="106"/>
    </row>
    <row r="5" spans="1:30" ht="12.75">
      <c r="A5" s="21" t="s">
        <v>101</v>
      </c>
      <c r="B5" s="1"/>
      <c r="C5" s="1"/>
      <c r="D5" s="1"/>
      <c r="E5" s="1"/>
      <c r="F5" s="1"/>
      <c r="G5" s="1"/>
      <c r="Z5" s="104" t="s">
        <v>22</v>
      </c>
      <c r="AA5" s="105" t="s">
        <v>60</v>
      </c>
      <c r="AB5" s="105" t="s">
        <v>11</v>
      </c>
      <c r="AC5" s="105" t="s">
        <v>14</v>
      </c>
      <c r="AD5" s="106" t="s">
        <v>15</v>
      </c>
    </row>
    <row r="6" spans="1:7" ht="12.75">
      <c r="A6" s="21" t="s">
        <v>102</v>
      </c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 t="str">
        <f>CONCATENATE(AA2," ",AB2," ",AC2," ",AD2)</f>
        <v xml:space="preserve">Rekapitulácia rozpočtu v EUR  </v>
      </c>
      <c r="G8" s="1"/>
    </row>
    <row r="9" spans="1:7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7" ht="13.5" thickBot="1">
      <c r="A10" s="14"/>
      <c r="B10" s="15" t="s">
        <v>68</v>
      </c>
      <c r="C10" s="15" t="s">
        <v>29</v>
      </c>
      <c r="D10" s="15"/>
      <c r="E10" s="15" t="s">
        <v>65</v>
      </c>
      <c r="F10" s="20" t="s">
        <v>65</v>
      </c>
      <c r="G10" s="109" t="s">
        <v>69</v>
      </c>
    </row>
    <row r="11" ht="13.5" thickTop="1"/>
    <row r="12" spans="1:7" ht="12.75">
      <c r="A12" s="1" t="s">
        <v>121</v>
      </c>
      <c r="B12" s="6">
        <f>Prehlad!H16</f>
        <v>0</v>
      </c>
      <c r="C12" s="6">
        <f>Prehlad!I16</f>
        <v>0</v>
      </c>
      <c r="D12" s="6">
        <f>Prehlad!J16</f>
        <v>0</v>
      </c>
      <c r="E12" s="7">
        <f>Prehlad!L16</f>
        <v>11.658240000000001</v>
      </c>
      <c r="F12" s="5">
        <f>Prehlad!N16</f>
        <v>0</v>
      </c>
      <c r="G12" s="5">
        <f>Prehlad!W16</f>
        <v>3.312</v>
      </c>
    </row>
    <row r="13" spans="1:7" ht="12.75">
      <c r="A13" s="1" t="s">
        <v>131</v>
      </c>
      <c r="B13" s="6">
        <f>Prehlad!H23</f>
        <v>0</v>
      </c>
      <c r="C13" s="6">
        <f>Prehlad!I23</f>
        <v>0</v>
      </c>
      <c r="D13" s="6">
        <f>Prehlad!J23</f>
        <v>0</v>
      </c>
      <c r="E13" s="7">
        <f>Prehlad!L23</f>
        <v>18.3362</v>
      </c>
      <c r="F13" s="5">
        <f>Prehlad!N23</f>
        <v>0</v>
      </c>
      <c r="G13" s="5">
        <f>Prehlad!W23</f>
        <v>25.235999999999997</v>
      </c>
    </row>
    <row r="14" spans="1:7" ht="12.75">
      <c r="A14" s="1" t="s">
        <v>147</v>
      </c>
      <c r="B14" s="6">
        <f>Prehlad!H27</f>
        <v>0</v>
      </c>
      <c r="C14" s="6">
        <f>Prehlad!I27</f>
        <v>0</v>
      </c>
      <c r="D14" s="6">
        <f>Prehlad!J27</f>
        <v>0</v>
      </c>
      <c r="E14" s="7">
        <f>Prehlad!L27</f>
        <v>0</v>
      </c>
      <c r="F14" s="5">
        <f>Prehlad!N27</f>
        <v>0</v>
      </c>
      <c r="G14" s="5">
        <f>Prehlad!W27</f>
        <v>11.188</v>
      </c>
    </row>
    <row r="15" spans="1:7" ht="12.75">
      <c r="A15" s="1" t="s">
        <v>152</v>
      </c>
      <c r="B15" s="6">
        <f>Prehlad!H29</f>
        <v>0</v>
      </c>
      <c r="C15" s="6">
        <f>Prehlad!I29</f>
        <v>0</v>
      </c>
      <c r="D15" s="6">
        <f>Prehlad!J29</f>
        <v>0</v>
      </c>
      <c r="E15" s="7">
        <f>Prehlad!L29</f>
        <v>29.994440000000004</v>
      </c>
      <c r="F15" s="5">
        <f>Prehlad!N29</f>
        <v>0</v>
      </c>
      <c r="G15" s="5">
        <f>Prehlad!W29</f>
        <v>39.736</v>
      </c>
    </row>
    <row r="18" spans="1:7" ht="12.75">
      <c r="A18" s="1" t="s">
        <v>153</v>
      </c>
      <c r="B18" s="6">
        <f>Prehlad!H31</f>
        <v>0</v>
      </c>
      <c r="C18" s="6">
        <f>Prehlad!I31</f>
        <v>0</v>
      </c>
      <c r="D18" s="6">
        <f>Prehlad!J31</f>
        <v>0</v>
      </c>
      <c r="E18" s="7">
        <f>Prehlad!L31</f>
        <v>29.994440000000004</v>
      </c>
      <c r="F18" s="5">
        <f>Prehlad!N31</f>
        <v>0</v>
      </c>
      <c r="G18" s="5">
        <f>Prehlad!W31</f>
        <v>39.736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workbookViewId="0" topLeftCell="A1">
      <pane ySplit="10" topLeftCell="A11" activePane="bottomLeft" state="frozen"/>
      <selection pane="bottomLeft" activeCell="G26" sqref="G26"/>
    </sheetView>
  </sheetViews>
  <sheetFormatPr defaultColWidth="9.140625" defaultRowHeight="12.75"/>
  <cols>
    <col min="1" max="1" width="4.140625" style="116" customWidth="1"/>
    <col min="2" max="2" width="5.00390625" style="117" customWidth="1"/>
    <col min="3" max="3" width="13.00390625" style="118" customWidth="1"/>
    <col min="4" max="4" width="35.7109375" style="125" customWidth="1"/>
    <col min="5" max="5" width="10.7109375" style="120" customWidth="1"/>
    <col min="6" max="6" width="5.281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1875" style="122" hidden="1" customWidth="1"/>
    <col min="12" max="12" width="8.28125" style="122" hidden="1" customWidth="1"/>
    <col min="13" max="13" width="9.140625" style="120" hidden="1" customWidth="1"/>
    <col min="14" max="14" width="7.00390625" style="120" hidden="1" customWidth="1"/>
    <col min="15" max="15" width="3.57421875" style="119" customWidth="1"/>
    <col min="16" max="16" width="12.7109375" style="119" hidden="1" customWidth="1"/>
    <col min="17" max="19" width="13.28125" style="120" hidden="1" customWidth="1"/>
    <col min="20" max="20" width="10.57421875" style="123" hidden="1" customWidth="1"/>
    <col min="21" max="21" width="10.28125" style="123" hidden="1" customWidth="1"/>
    <col min="22" max="22" width="5.7109375" style="123" hidden="1" customWidth="1"/>
    <col min="23" max="23" width="9.140625" style="124" customWidth="1"/>
    <col min="24" max="25" width="5.7109375" style="119" customWidth="1"/>
    <col min="26" max="26" width="6.57421875" style="119" customWidth="1"/>
    <col min="27" max="27" width="24.8515625" style="119" customWidth="1"/>
    <col min="28" max="28" width="4.28125" style="119" customWidth="1"/>
    <col min="29" max="29" width="8.28125" style="119" customWidth="1"/>
    <col min="30" max="30" width="8.7109375" style="119" customWidth="1"/>
    <col min="31" max="34" width="9.140625" style="119" customWidth="1"/>
    <col min="35" max="16384" width="9.140625" style="1" customWidth="1"/>
  </cols>
  <sheetData>
    <row r="1" spans="1:34" ht="12.75">
      <c r="A1" s="21" t="s">
        <v>57</v>
      </c>
      <c r="B1" s="1"/>
      <c r="C1" s="1"/>
      <c r="D1" s="1"/>
      <c r="E1" s="21" t="s">
        <v>97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  <c r="AE1" s="1"/>
      <c r="AF1" s="1"/>
      <c r="AG1" s="1"/>
      <c r="AH1" s="1"/>
    </row>
    <row r="2" spans="1:34" ht="12.75">
      <c r="A2" s="21" t="s">
        <v>58</v>
      </c>
      <c r="B2" s="1"/>
      <c r="C2" s="1"/>
      <c r="D2" s="1"/>
      <c r="E2" s="21" t="s">
        <v>98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9</v>
      </c>
      <c r="AA2" s="105" t="s">
        <v>70</v>
      </c>
      <c r="AB2" s="105" t="s">
        <v>99</v>
      </c>
      <c r="AC2" s="105"/>
      <c r="AD2" s="106"/>
      <c r="AE2" s="1"/>
      <c r="AF2" s="1"/>
      <c r="AG2" s="1"/>
      <c r="AH2" s="1"/>
    </row>
    <row r="3" spans="1:34" ht="12.75">
      <c r="A3" s="21" t="s">
        <v>100</v>
      </c>
      <c r="B3" s="1"/>
      <c r="C3" s="1"/>
      <c r="D3" s="1"/>
      <c r="E3" s="21" t="s">
        <v>154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12</v>
      </c>
      <c r="AA3" s="105" t="s">
        <v>71</v>
      </c>
      <c r="AB3" s="105" t="s">
        <v>11</v>
      </c>
      <c r="AC3" s="105" t="s">
        <v>14</v>
      </c>
      <c r="AD3" s="106" t="s">
        <v>15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16</v>
      </c>
      <c r="AA4" s="105" t="s">
        <v>72</v>
      </c>
      <c r="AB4" s="105" t="s">
        <v>11</v>
      </c>
      <c r="AC4" s="105"/>
      <c r="AD4" s="106"/>
      <c r="AE4" s="1"/>
      <c r="AF4" s="1"/>
      <c r="AG4" s="1"/>
      <c r="AH4" s="1"/>
    </row>
    <row r="5" spans="1:34" ht="12.75">
      <c r="A5" s="21" t="s">
        <v>101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22</v>
      </c>
      <c r="AA5" s="105" t="s">
        <v>71</v>
      </c>
      <c r="AB5" s="105" t="s">
        <v>11</v>
      </c>
      <c r="AC5" s="105" t="s">
        <v>14</v>
      </c>
      <c r="AD5" s="106" t="s">
        <v>15</v>
      </c>
      <c r="AE5" s="1"/>
      <c r="AF5" s="1"/>
      <c r="AG5" s="1"/>
      <c r="AH5" s="1"/>
    </row>
    <row r="6" spans="1:34" ht="12.75">
      <c r="A6" s="21" t="s">
        <v>102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73</v>
      </c>
      <c r="B9" s="10" t="s">
        <v>74</v>
      </c>
      <c r="C9" s="10" t="s">
        <v>75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7" t="s">
        <v>3</v>
      </c>
      <c r="P9" s="98" t="s">
        <v>80</v>
      </c>
      <c r="Q9" s="99" t="s">
        <v>77</v>
      </c>
      <c r="R9" s="99" t="s">
        <v>77</v>
      </c>
      <c r="S9" s="100" t="s">
        <v>77</v>
      </c>
      <c r="T9" s="108" t="s">
        <v>81</v>
      </c>
      <c r="U9" s="108" t="s">
        <v>82</v>
      </c>
      <c r="V9" s="108" t="s">
        <v>83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84</v>
      </c>
      <c r="B10" s="15" t="s">
        <v>85</v>
      </c>
      <c r="C10" s="16"/>
      <c r="D10" s="15" t="s">
        <v>86</v>
      </c>
      <c r="E10" s="15" t="s">
        <v>87</v>
      </c>
      <c r="F10" s="15" t="s">
        <v>88</v>
      </c>
      <c r="G10" s="15" t="s">
        <v>89</v>
      </c>
      <c r="H10" s="15" t="s">
        <v>68</v>
      </c>
      <c r="I10" s="15" t="s">
        <v>29</v>
      </c>
      <c r="J10" s="15"/>
      <c r="K10" s="15" t="s">
        <v>79</v>
      </c>
      <c r="L10" s="15" t="s">
        <v>65</v>
      </c>
      <c r="M10" s="17" t="s">
        <v>79</v>
      </c>
      <c r="N10" s="15" t="s">
        <v>65</v>
      </c>
      <c r="O10" s="20" t="s">
        <v>90</v>
      </c>
      <c r="P10" s="101"/>
      <c r="Q10" s="102" t="s">
        <v>91</v>
      </c>
      <c r="R10" s="102" t="s">
        <v>92</v>
      </c>
      <c r="S10" s="103" t="s">
        <v>93</v>
      </c>
      <c r="T10" s="108" t="s">
        <v>94</v>
      </c>
      <c r="U10" s="108" t="s">
        <v>95</v>
      </c>
      <c r="V10" s="108" t="s">
        <v>96</v>
      </c>
      <c r="W10" s="109" t="s">
        <v>69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5" t="s">
        <v>120</v>
      </c>
    </row>
    <row r="13" ht="12.75">
      <c r="B13" s="118" t="s">
        <v>121</v>
      </c>
    </row>
    <row r="14" spans="1:27" ht="25.5">
      <c r="A14" s="116">
        <v>1</v>
      </c>
      <c r="B14" s="117" t="s">
        <v>122</v>
      </c>
      <c r="C14" s="118" t="s">
        <v>123</v>
      </c>
      <c r="D14" s="125" t="s">
        <v>124</v>
      </c>
      <c r="E14" s="120">
        <v>36</v>
      </c>
      <c r="F14" s="119" t="s">
        <v>125</v>
      </c>
      <c r="H14" s="121">
        <f>ROUND(E14*G14,2)</f>
        <v>0</v>
      </c>
      <c r="J14" s="121">
        <f>ROUND(E14*G14,2)</f>
        <v>0</v>
      </c>
      <c r="K14" s="122">
        <v>0.16192</v>
      </c>
      <c r="L14" s="122">
        <f>E14*K14</f>
        <v>5.8291200000000005</v>
      </c>
      <c r="O14" s="119">
        <v>20</v>
      </c>
      <c r="P14" s="119" t="s">
        <v>126</v>
      </c>
      <c r="T14" s="123" t="s">
        <v>2</v>
      </c>
      <c r="U14" s="123" t="s">
        <v>2</v>
      </c>
      <c r="V14" s="123" t="s">
        <v>48</v>
      </c>
      <c r="W14" s="124">
        <v>1.656</v>
      </c>
      <c r="Z14" s="119" t="s">
        <v>127</v>
      </c>
      <c r="AA14" s="119">
        <v>2201010200001</v>
      </c>
    </row>
    <row r="15" spans="1:27" ht="12.75">
      <c r="A15" s="116">
        <v>2</v>
      </c>
      <c r="B15" s="117" t="s">
        <v>122</v>
      </c>
      <c r="C15" s="118" t="s">
        <v>128</v>
      </c>
      <c r="D15" s="125" t="s">
        <v>129</v>
      </c>
      <c r="E15" s="120">
        <v>36</v>
      </c>
      <c r="F15" s="119" t="s">
        <v>125</v>
      </c>
      <c r="H15" s="121">
        <f>ROUND(E15*G15,2)</f>
        <v>0</v>
      </c>
      <c r="J15" s="121">
        <f>ROUND(E15*G15,2)</f>
        <v>0</v>
      </c>
      <c r="K15" s="122">
        <v>0.16192</v>
      </c>
      <c r="L15" s="122">
        <f>E15*K15</f>
        <v>5.8291200000000005</v>
      </c>
      <c r="O15" s="119">
        <v>20</v>
      </c>
      <c r="P15" s="119" t="s">
        <v>126</v>
      </c>
      <c r="T15" s="123" t="s">
        <v>2</v>
      </c>
      <c r="U15" s="123" t="s">
        <v>2</v>
      </c>
      <c r="V15" s="123" t="s">
        <v>48</v>
      </c>
      <c r="W15" s="124">
        <v>1.656</v>
      </c>
      <c r="Z15" s="119" t="s">
        <v>127</v>
      </c>
      <c r="AA15" s="119">
        <v>2201010200021</v>
      </c>
    </row>
    <row r="16" spans="4:23" ht="12.75">
      <c r="D16" s="136" t="s">
        <v>130</v>
      </c>
      <c r="E16" s="137">
        <f>J16</f>
        <v>0</v>
      </c>
      <c r="H16" s="137">
        <f>SUM(H12:H15)</f>
        <v>0</v>
      </c>
      <c r="I16" s="137">
        <f>SUM(I12:I15)</f>
        <v>0</v>
      </c>
      <c r="J16" s="137">
        <f>SUM(J12:J15)</f>
        <v>0</v>
      </c>
      <c r="L16" s="138">
        <f>SUM(L12:L15)</f>
        <v>11.658240000000001</v>
      </c>
      <c r="N16" s="139">
        <f>SUM(N12:N15)</f>
        <v>0</v>
      </c>
      <c r="W16" s="124">
        <f>SUM(W12:W15)</f>
        <v>3.312</v>
      </c>
    </row>
    <row r="18" ht="12.75">
      <c r="B18" s="118" t="s">
        <v>131</v>
      </c>
    </row>
    <row r="19" spans="1:27" ht="25.5">
      <c r="A19" s="116">
        <v>3</v>
      </c>
      <c r="B19" s="117" t="s">
        <v>132</v>
      </c>
      <c r="C19" s="118" t="s">
        <v>133</v>
      </c>
      <c r="D19" s="125" t="s">
        <v>134</v>
      </c>
      <c r="E19" s="120">
        <v>36</v>
      </c>
      <c r="F19" s="119" t="s">
        <v>125</v>
      </c>
      <c r="H19" s="121">
        <f>ROUND(E19*G19,2)</f>
        <v>0</v>
      </c>
      <c r="J19" s="121">
        <f>ROUND(E19*G19,2)</f>
        <v>0</v>
      </c>
      <c r="K19" s="122">
        <v>0.16849</v>
      </c>
      <c r="L19" s="122">
        <f>E19*K19</f>
        <v>6.06564</v>
      </c>
      <c r="O19" s="119">
        <v>20</v>
      </c>
      <c r="P19" s="119" t="s">
        <v>126</v>
      </c>
      <c r="T19" s="123" t="s">
        <v>2</v>
      </c>
      <c r="U19" s="123" t="s">
        <v>2</v>
      </c>
      <c r="V19" s="123" t="s">
        <v>48</v>
      </c>
      <c r="W19" s="124">
        <v>14.004</v>
      </c>
      <c r="Z19" s="119" t="s">
        <v>135</v>
      </c>
      <c r="AA19" s="119">
        <v>2204034800003</v>
      </c>
    </row>
    <row r="20" spans="1:27" ht="12.75">
      <c r="A20" s="116">
        <v>4</v>
      </c>
      <c r="B20" s="117" t="s">
        <v>136</v>
      </c>
      <c r="C20" s="118" t="s">
        <v>137</v>
      </c>
      <c r="D20" s="125" t="s">
        <v>138</v>
      </c>
      <c r="E20" s="120">
        <v>36.72</v>
      </c>
      <c r="F20" s="119" t="s">
        <v>125</v>
      </c>
      <c r="I20" s="121">
        <f>ROUND(E20*G20,2)</f>
        <v>0</v>
      </c>
      <c r="J20" s="121">
        <f>ROUND(E20*G20,2)</f>
        <v>0</v>
      </c>
      <c r="K20" s="122">
        <v>0.184</v>
      </c>
      <c r="L20" s="122">
        <f>E20*K20</f>
        <v>6.75648</v>
      </c>
      <c r="O20" s="119">
        <v>20</v>
      </c>
      <c r="P20" s="119" t="s">
        <v>126</v>
      </c>
      <c r="T20" s="123" t="s">
        <v>2</v>
      </c>
      <c r="U20" s="123" t="s">
        <v>2</v>
      </c>
      <c r="V20" s="123" t="s">
        <v>48</v>
      </c>
      <c r="Z20" s="119" t="s">
        <v>139</v>
      </c>
      <c r="AA20" s="119" t="s">
        <v>126</v>
      </c>
    </row>
    <row r="21" spans="1:27" ht="12.75">
      <c r="A21" s="116">
        <v>5</v>
      </c>
      <c r="B21" s="117" t="s">
        <v>122</v>
      </c>
      <c r="C21" s="118" t="s">
        <v>140</v>
      </c>
      <c r="D21" s="125" t="s">
        <v>141</v>
      </c>
      <c r="E21" s="120">
        <v>36</v>
      </c>
      <c r="F21" s="119" t="s">
        <v>125</v>
      </c>
      <c r="H21" s="121">
        <f>ROUND(E21*G21,2)</f>
        <v>0</v>
      </c>
      <c r="J21" s="121">
        <f>ROUND(E21*G21,2)</f>
        <v>0</v>
      </c>
      <c r="K21" s="122">
        <v>0.15253</v>
      </c>
      <c r="L21" s="122">
        <f>E21*K21</f>
        <v>5.49108</v>
      </c>
      <c r="O21" s="119">
        <v>20</v>
      </c>
      <c r="P21" s="119" t="s">
        <v>126</v>
      </c>
      <c r="T21" s="123" t="s">
        <v>2</v>
      </c>
      <c r="U21" s="123" t="s">
        <v>2</v>
      </c>
      <c r="V21" s="123" t="s">
        <v>48</v>
      </c>
      <c r="W21" s="124">
        <v>11.232</v>
      </c>
      <c r="Z21" s="119" t="s">
        <v>135</v>
      </c>
      <c r="AA21" s="119">
        <v>2204075400001</v>
      </c>
    </row>
    <row r="22" spans="1:27" ht="12.75">
      <c r="A22" s="116">
        <v>6</v>
      </c>
      <c r="B22" s="117" t="s">
        <v>136</v>
      </c>
      <c r="C22" s="118" t="s">
        <v>142</v>
      </c>
      <c r="D22" s="125" t="s">
        <v>143</v>
      </c>
      <c r="E22" s="120">
        <v>1</v>
      </c>
      <c r="F22" s="119" t="s">
        <v>144</v>
      </c>
      <c r="I22" s="121">
        <f>ROUND(E22*G22,2)</f>
        <v>0</v>
      </c>
      <c r="J22" s="121">
        <f>ROUND(E22*G22,2)</f>
        <v>0</v>
      </c>
      <c r="K22" s="122">
        <v>0.023</v>
      </c>
      <c r="L22" s="122">
        <f>E22*K22</f>
        <v>0.023</v>
      </c>
      <c r="O22" s="119">
        <v>20</v>
      </c>
      <c r="P22" s="119" t="s">
        <v>126</v>
      </c>
      <c r="T22" s="123" t="s">
        <v>2</v>
      </c>
      <c r="U22" s="123" t="s">
        <v>2</v>
      </c>
      <c r="V22" s="123" t="s">
        <v>48</v>
      </c>
      <c r="Z22" s="119" t="s">
        <v>145</v>
      </c>
      <c r="AA22" s="119" t="s">
        <v>126</v>
      </c>
    </row>
    <row r="23" spans="4:23" ht="12.75">
      <c r="D23" s="136" t="s">
        <v>146</v>
      </c>
      <c r="E23" s="137">
        <f>J23</f>
        <v>0</v>
      </c>
      <c r="H23" s="137">
        <f>SUM(H18:H22)</f>
        <v>0</v>
      </c>
      <c r="I23" s="137">
        <f>SUM(I18:I22)</f>
        <v>0</v>
      </c>
      <c r="J23" s="137">
        <f>SUM(J18:J22)</f>
        <v>0</v>
      </c>
      <c r="L23" s="138">
        <f>SUM(L18:L22)</f>
        <v>18.3362</v>
      </c>
      <c r="N23" s="139">
        <f>SUM(N18:N22)</f>
        <v>0</v>
      </c>
      <c r="W23" s="124">
        <f>SUM(W18:W22)</f>
        <v>25.235999999999997</v>
      </c>
    </row>
    <row r="25" ht="12.75">
      <c r="B25" s="118" t="s">
        <v>147</v>
      </c>
    </row>
    <row r="26" spans="1:27" ht="12.75">
      <c r="A26" s="116">
        <v>7</v>
      </c>
      <c r="B26" s="117" t="s">
        <v>122</v>
      </c>
      <c r="C26" s="118" t="s">
        <v>148</v>
      </c>
      <c r="D26" s="125" t="s">
        <v>149</v>
      </c>
      <c r="E26" s="120">
        <v>29.994</v>
      </c>
      <c r="F26" s="119" t="s">
        <v>150</v>
      </c>
      <c r="H26" s="121">
        <f>ROUND(E26*G26,2)</f>
        <v>0</v>
      </c>
      <c r="J26" s="121">
        <f>ROUND(E26*G26,2)</f>
        <v>0</v>
      </c>
      <c r="O26" s="119">
        <v>20</v>
      </c>
      <c r="P26" s="119" t="s">
        <v>126</v>
      </c>
      <c r="T26" s="123" t="s">
        <v>2</v>
      </c>
      <c r="U26" s="123" t="s">
        <v>2</v>
      </c>
      <c r="V26" s="123" t="s">
        <v>48</v>
      </c>
      <c r="W26" s="124">
        <v>11.188</v>
      </c>
      <c r="Z26" s="119" t="s">
        <v>135</v>
      </c>
      <c r="AA26" s="119">
        <v>2299220400121</v>
      </c>
    </row>
    <row r="27" spans="4:23" ht="12.75">
      <c r="D27" s="136" t="s">
        <v>151</v>
      </c>
      <c r="E27" s="137">
        <f>J27</f>
        <v>0</v>
      </c>
      <c r="H27" s="137">
        <f>SUM(H25:H26)</f>
        <v>0</v>
      </c>
      <c r="I27" s="137">
        <f>SUM(I25:I26)</f>
        <v>0</v>
      </c>
      <c r="J27" s="137">
        <f>SUM(J25:J26)</f>
        <v>0</v>
      </c>
      <c r="L27" s="138">
        <f>SUM(L25:L26)</f>
        <v>0</v>
      </c>
      <c r="N27" s="139">
        <f>SUM(N25:N26)</f>
        <v>0</v>
      </c>
      <c r="W27" s="124">
        <f>SUM(W25:W26)</f>
        <v>11.188</v>
      </c>
    </row>
    <row r="29" spans="4:23" ht="12.75">
      <c r="D29" s="136" t="s">
        <v>152</v>
      </c>
      <c r="E29" s="137">
        <f>J29</f>
        <v>0</v>
      </c>
      <c r="H29" s="137">
        <f>+H16+H23+H27</f>
        <v>0</v>
      </c>
      <c r="I29" s="137">
        <f>+I16+I23+I27</f>
        <v>0</v>
      </c>
      <c r="J29" s="137">
        <f>+J16+J23+J27</f>
        <v>0</v>
      </c>
      <c r="L29" s="138">
        <f>+L16+L23+L27</f>
        <v>29.994440000000004</v>
      </c>
      <c r="N29" s="139">
        <f>+N16+N23+N27</f>
        <v>0</v>
      </c>
      <c r="W29" s="124">
        <f>+W16+W23+W27</f>
        <v>39.736</v>
      </c>
    </row>
    <row r="31" spans="4:23" ht="12.75">
      <c r="D31" s="140" t="s">
        <v>153</v>
      </c>
      <c r="E31" s="137">
        <f>J31</f>
        <v>0</v>
      </c>
      <c r="H31" s="137">
        <f>+H29</f>
        <v>0</v>
      </c>
      <c r="I31" s="137">
        <f>+I29</f>
        <v>0</v>
      </c>
      <c r="J31" s="137">
        <f>+J29</f>
        <v>0</v>
      </c>
      <c r="L31" s="138">
        <f>+L29</f>
        <v>29.994440000000004</v>
      </c>
      <c r="N31" s="139">
        <f>+N29</f>
        <v>0</v>
      </c>
      <c r="W31" s="124">
        <f>+W29</f>
        <v>39.736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Renáta Tamášová</cp:lastModifiedBy>
  <cp:lastPrinted>2019-04-08T12:16:00Z</cp:lastPrinted>
  <dcterms:created xsi:type="dcterms:W3CDTF">1999-04-06T07:39:42Z</dcterms:created>
  <dcterms:modified xsi:type="dcterms:W3CDTF">2019-07-30T11:02:52Z</dcterms:modified>
  <cp:category/>
  <cp:version/>
  <cp:contentType/>
  <cp:contentStatus/>
</cp:coreProperties>
</file>